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<sst xmlns="http://schemas.openxmlformats.org/spreadsheetml/2006/main" count="155" uniqueCount="128">
  <si>
    <t/>
  </si>
  <si>
    <t>на</t>
  </si>
  <si>
    <t>31.05.2019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</si>
  <si>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</si>
  <si>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</si>
  <si>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</si>
  <si>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</si>
  <si>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</si>
  <si>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</si>
  <si>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</si>
  <si>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с=01.01.2019; по=31.05.2019;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</si>
  <si>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</si>
  <si>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</si>
  <si>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</si>
  <si>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</si>
  <si>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</si>
  <si>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</si>
  <si>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</si>
  <si>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</si>
  <si>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</si>
  <si>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</si>
  <si>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</si>
  <si>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</si>
  <si>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</si>
  <si>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</si>
  <si>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</si>
  <si>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</si>
  <si>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</si>
  <si>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</si>
  <si>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63,20</t>
  </si>
  <si>
    <t>39,17</t>
  </si>
  <si>
    <t>0102</t>
  </si>
  <si>
    <t>Функционирование высшего должностного лица субъекта Российской Федерации и муниципального образования</t>
  </si>
  <si>
    <t>46,59</t>
  </si>
  <si>
    <t>33,88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</si>
  <si>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</si>
  <si>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</si>
  <si>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69,65</t>
  </si>
  <si>
    <t>42,07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</si>
  <si>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</si>
  <si>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</si>
  <si>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</si>
  <si>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</si>
  <si>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</si>
  <si>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39,60</t>
  </si>
  <si>
    <t>25,67</t>
  </si>
  <si>
    <t>0200</t>
  </si>
  <si>
    <t>НАЦИОНАЛЬНАЯ ОБОРОНА</t>
  </si>
  <si>
    <t>66,10</t>
  </si>
  <si>
    <t>33,05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</si>
  <si>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</si>
  <si>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</si>
  <si>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</si>
  <si>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</si>
  <si>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10,64</t>
  </si>
  <si>
    <t>8,75</t>
  </si>
  <si>
    <t>0304</t>
  </si>
  <si>
    <t>Органы юстиции</t>
  </si>
  <si>
    <t>69,03</t>
  </si>
  <si>
    <t>34,52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</si>
  <si>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</si>
  <si>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</si>
  <si>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1,57</t>
  </si>
  <si>
    <t>1,53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</si>
  <si>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</si>
  <si>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</si>
  <si>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</si>
  <si>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</si>
  <si>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</si>
  <si>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64,91</t>
  </si>
  <si>
    <t>30,70</t>
  </si>
  <si>
    <t>0409</t>
  </si>
  <si>
    <t>Дорожное хозяйство (дорожные фонды)</t>
  </si>
  <si>
    <t>64,76</t>
  </si>
  <si>
    <t>28,01</t>
  </si>
  <si>
    <t>0410</t>
  </si>
  <si>
    <t>Связь и информатика</t>
  </si>
  <si>
    <t>72,53</t>
  </si>
  <si>
    <t>32,24</t>
  </si>
  <si>
    <t>0412</t>
  </si>
  <si>
    <t>Другие вопросы в области национальной экономики</t>
  </si>
  <si>
    <t>62,16</t>
  </si>
  <si>
    <t>44,97</t>
  </si>
  <si>
    <t>0500</t>
  </si>
  <si>
    <t>ЖИЛИЩНО-КОММУНАЛЬНОЕ ХОЗЯЙСТВО</t>
  </si>
  <si>
    <t>26,05</t>
  </si>
  <si>
    <t>19,78</t>
  </si>
  <si>
    <t>0501</t>
  </si>
  <si>
    <t>Жилищное хозяйство</t>
  </si>
  <si>
    <t>23,26</t>
  </si>
  <si>
    <t>11,25</t>
  </si>
  <si>
    <t>0502</t>
  </si>
  <si>
    <t>Коммунальное хозяйство</t>
  </si>
  <si>
    <t>94,03</t>
  </si>
  <si>
    <t>63,23</t>
  </si>
  <si>
    <t>0503</t>
  </si>
  <si>
    <t>Благоустройство</t>
  </si>
  <si>
    <t>14,56</t>
  </si>
  <si>
    <t>11,89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</si>
  <si>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</si>
  <si>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</si>
  <si>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</si>
  <si>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</si>
  <si>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</si>
  <si>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</si>
  <si>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89,68</t>
  </si>
  <si>
    <t>55,73</t>
  </si>
  <si>
    <t>0707</t>
  </si>
  <si>
    <t>Молодежная политика</t>
  </si>
  <si>
    <t>0800</t>
  </si>
  <si>
    <t>КУЛЬТУРА, КИНЕМАТОГРАФИЯ</t>
  </si>
  <si>
    <t>86,03</t>
  </si>
  <si>
    <t>43,05</t>
  </si>
  <si>
    <t>0801</t>
  </si>
  <si>
    <t>Культура</t>
  </si>
  <si>
    <t>1000</t>
  </si>
  <si>
    <t>СОЦИАЛЬНАЯ ПОЛИТИКА</t>
  </si>
  <si>
    <t>83,33</t>
  </si>
  <si>
    <t>41,67</t>
  </si>
  <si>
    <t>1001</t>
  </si>
  <si>
    <t>Пенсионное обеспечение</t>
  </si>
  <si>
    <t>1100</t>
  </si>
  <si>
    <t>ФИЗИЧЕСКАЯ КУЛЬТУРА И СПОРТ</t>
  </si>
  <si>
    <t>83,34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</si>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</sst>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19085481.94</f>
        <v>19085481.94</v>
      </c>
      <c r="J15" s="23"/>
      <c r="K15" s="24">
        <f>30794903.67</f>
        <v>30794903.67</v>
      </c>
      <c r="L15" s="24"/>
      <c r="M15" s="25">
        <f>12061830.72</f>
        <v>12061830.72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1400500</f>
        <v>1400500</v>
      </c>
      <c r="J16" s="23"/>
      <c r="K16" s="24">
        <f>1926000</f>
        <v>1926000</v>
      </c>
      <c r="L16" s="24"/>
      <c r="M16" s="25">
        <f>652502.23</f>
        <v>652502.23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14479000</f>
        <v>14479000</v>
      </c>
      <c r="J17" s="23"/>
      <c r="K17" s="24">
        <f>23972000</f>
        <v>23972000</v>
      </c>
      <c r="L17" s="24"/>
      <c r="M17" s="25">
        <f>10084758.61</f>
        <v>10084758.61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91012</f>
        <v>91012</v>
      </c>
      <c r="J18" s="23"/>
      <c r="K18" s="24">
        <f>91012</f>
        <v>91012</v>
      </c>
      <c r="L18" s="24"/>
      <c r="M18" s="25">
        <f>91012</f>
        <v>91012</v>
      </c>
      <c r="N18" s="26" t="s">
        <v>41</v>
      </c>
      <c r="O18" s="27" t="s">
        <v>41</v>
      </c>
    </row>
    <row r="19" spans="1:15" s="1" customFormat="1" ht="13.5" customHeight="1">
      <c r="A19" s="21" t="s">
        <v>42</v>
      </c>
      <c r="B19" s="21"/>
      <c r="C19" s="22" t="s">
        <v>43</v>
      </c>
      <c r="D19" s="22"/>
      <c r="E19" s="22"/>
      <c r="F19" s="22"/>
      <c r="G19" s="22"/>
      <c r="H19" s="22"/>
      <c r="I19" s="23">
        <f>3114969.94</f>
        <v>3114969.94</v>
      </c>
      <c r="J19" s="23"/>
      <c r="K19" s="24">
        <f>4805891.67</f>
        <v>4805891.67</v>
      </c>
      <c r="L19" s="24"/>
      <c r="M19" s="25">
        <f>1233557.88</f>
        <v>1233557.88</v>
      </c>
      <c r="N19" s="26" t="s">
        <v>44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3">
        <f>217750</f>
        <v>217750</v>
      </c>
      <c r="J20" s="23"/>
      <c r="K20" s="24">
        <f>435500</f>
        <v>435500</v>
      </c>
      <c r="L20" s="24"/>
      <c r="M20" s="25">
        <f>143932.16</f>
        <v>143932.16</v>
      </c>
      <c r="N20" s="26" t="s">
        <v>48</v>
      </c>
      <c r="O20" s="27" t="s">
        <v>49</v>
      </c>
    </row>
    <row r="21" spans="1:15" s="1" customFormat="1" ht="13.5" customHeight="1">
      <c r="A21" s="21" t="s">
        <v>50</v>
      </c>
      <c r="B21" s="21"/>
      <c r="C21" s="22" t="s">
        <v>51</v>
      </c>
      <c r="D21" s="22"/>
      <c r="E21" s="22"/>
      <c r="F21" s="22"/>
      <c r="G21" s="22"/>
      <c r="H21" s="22"/>
      <c r="I21" s="23">
        <f>217750</f>
        <v>217750</v>
      </c>
      <c r="J21" s="23"/>
      <c r="K21" s="24">
        <f>435500</f>
        <v>435500</v>
      </c>
      <c r="L21" s="24"/>
      <c r="M21" s="25">
        <f>143932.16</f>
        <v>143932.16</v>
      </c>
      <c r="N21" s="26" t="s">
        <v>48</v>
      </c>
      <c r="O21" s="27" t="s">
        <v>49</v>
      </c>
    </row>
    <row r="22" spans="1:15" s="1" customFormat="1" ht="24" customHeight="1">
      <c r="A22" s="21" t="s">
        <v>52</v>
      </c>
      <c r="B22" s="21"/>
      <c r="C22" s="22" t="s">
        <v>53</v>
      </c>
      <c r="D22" s="22"/>
      <c r="E22" s="22"/>
      <c r="F22" s="22"/>
      <c r="G22" s="22"/>
      <c r="H22" s="22"/>
      <c r="I22" s="23">
        <f>414750</f>
        <v>414750</v>
      </c>
      <c r="J22" s="23"/>
      <c r="K22" s="24">
        <f>504200</f>
        <v>504200</v>
      </c>
      <c r="L22" s="24"/>
      <c r="M22" s="25">
        <f>44117.29</f>
        <v>44117.29</v>
      </c>
      <c r="N22" s="26" t="s">
        <v>54</v>
      </c>
      <c r="O22" s="27" t="s">
        <v>55</v>
      </c>
    </row>
    <row r="23" spans="1:15" s="1" customFormat="1" ht="13.5" customHeight="1">
      <c r="A23" s="21" t="s">
        <v>56</v>
      </c>
      <c r="B23" s="21"/>
      <c r="C23" s="22" t="s">
        <v>57</v>
      </c>
      <c r="D23" s="22"/>
      <c r="E23" s="22"/>
      <c r="F23" s="22"/>
      <c r="G23" s="22"/>
      <c r="H23" s="22"/>
      <c r="I23" s="23">
        <f>55750</f>
        <v>55750</v>
      </c>
      <c r="J23" s="23"/>
      <c r="K23" s="24">
        <f>111500</f>
        <v>111500</v>
      </c>
      <c r="L23" s="24"/>
      <c r="M23" s="25">
        <f>38486.33</f>
        <v>38486.33</v>
      </c>
      <c r="N23" s="26" t="s">
        <v>58</v>
      </c>
      <c r="O23" s="27" t="s">
        <v>59</v>
      </c>
    </row>
    <row r="24" spans="1:15" s="1" customFormat="1" ht="24" customHeight="1">
      <c r="A24" s="21" t="s">
        <v>60</v>
      </c>
      <c r="B24" s="21"/>
      <c r="C24" s="22" t="s">
        <v>61</v>
      </c>
      <c r="D24" s="22"/>
      <c r="E24" s="22"/>
      <c r="F24" s="22"/>
      <c r="G24" s="22"/>
      <c r="H24" s="22"/>
      <c r="I24" s="23">
        <f>359000</f>
        <v>359000</v>
      </c>
      <c r="J24" s="23"/>
      <c r="K24" s="24">
        <f>367500</f>
        <v>367500</v>
      </c>
      <c r="L24" s="24"/>
      <c r="M24" s="25">
        <f>5630.96</f>
        <v>5630.96</v>
      </c>
      <c r="N24" s="26" t="s">
        <v>62</v>
      </c>
      <c r="O24" s="27" t="s">
        <v>63</v>
      </c>
    </row>
    <row r="25" spans="1:15" s="1" customFormat="1" ht="24" customHeight="1">
      <c r="A25" s="21" t="s">
        <v>64</v>
      </c>
      <c r="B25" s="21"/>
      <c r="C25" s="22" t="s">
        <v>65</v>
      </c>
      <c r="D25" s="22"/>
      <c r="E25" s="22"/>
      <c r="F25" s="22"/>
      <c r="G25" s="22"/>
      <c r="H25" s="22"/>
      <c r="I25" s="28" t="s">
        <v>0</v>
      </c>
      <c r="J25" s="28"/>
      <c r="K25" s="24">
        <f>25200</f>
        <v>25200</v>
      </c>
      <c r="L25" s="24"/>
      <c r="M25" s="26" t="s">
        <v>0</v>
      </c>
      <c r="N25" s="26" t="s">
        <v>66</v>
      </c>
      <c r="O25" s="27" t="s">
        <v>66</v>
      </c>
    </row>
    <row r="26" spans="1:15" s="1" customFormat="1" ht="13.5" customHeight="1">
      <c r="A26" s="21" t="s">
        <v>67</v>
      </c>
      <c r="B26" s="21"/>
      <c r="C26" s="22" t="s">
        <v>68</v>
      </c>
      <c r="D26" s="22"/>
      <c r="E26" s="22"/>
      <c r="F26" s="22"/>
      <c r="G26" s="22"/>
      <c r="H26" s="22"/>
      <c r="I26" s="23">
        <f>9313861.06</f>
        <v>9313861.06</v>
      </c>
      <c r="J26" s="23"/>
      <c r="K26" s="24">
        <f>19694123.07</f>
        <v>19694123.07</v>
      </c>
      <c r="L26" s="24"/>
      <c r="M26" s="25">
        <f>6045744.01</f>
        <v>6045744.01</v>
      </c>
      <c r="N26" s="26" t="s">
        <v>69</v>
      </c>
      <c r="O26" s="27" t="s">
        <v>70</v>
      </c>
    </row>
    <row r="27" spans="1:15" s="1" customFormat="1" ht="13.5" customHeight="1">
      <c r="A27" s="21" t="s">
        <v>71</v>
      </c>
      <c r="B27" s="21"/>
      <c r="C27" s="22" t="s">
        <v>72</v>
      </c>
      <c r="D27" s="22"/>
      <c r="E27" s="22"/>
      <c r="F27" s="22"/>
      <c r="G27" s="22"/>
      <c r="H27" s="22"/>
      <c r="I27" s="23">
        <f>6566112.37</f>
        <v>6566112.37</v>
      </c>
      <c r="J27" s="23"/>
      <c r="K27" s="24">
        <f>15179522.38</f>
        <v>15179522.38</v>
      </c>
      <c r="L27" s="24"/>
      <c r="M27" s="25">
        <f>4252050.15</f>
        <v>4252050.15</v>
      </c>
      <c r="N27" s="26" t="s">
        <v>73</v>
      </c>
      <c r="O27" s="27" t="s">
        <v>74</v>
      </c>
    </row>
    <row r="28" spans="1:15" s="1" customFormat="1" ht="13.5" customHeight="1">
      <c r="A28" s="21" t="s">
        <v>75</v>
      </c>
      <c r="B28" s="21"/>
      <c r="C28" s="22" t="s">
        <v>76</v>
      </c>
      <c r="D28" s="22"/>
      <c r="E28" s="22"/>
      <c r="F28" s="22"/>
      <c r="G28" s="22"/>
      <c r="H28" s="22"/>
      <c r="I28" s="23">
        <f>825865.79</f>
        <v>825865.79</v>
      </c>
      <c r="J28" s="23"/>
      <c r="K28" s="24">
        <f>1857717.79</f>
        <v>1857717.79</v>
      </c>
      <c r="L28" s="24"/>
      <c r="M28" s="25">
        <f>598997.66</f>
        <v>598997.66</v>
      </c>
      <c r="N28" s="26" t="s">
        <v>77</v>
      </c>
      <c r="O28" s="27" t="s">
        <v>78</v>
      </c>
    </row>
    <row r="29" spans="1:15" s="1" customFormat="1" ht="13.5" customHeight="1">
      <c r="A29" s="21" t="s">
        <v>79</v>
      </c>
      <c r="B29" s="21"/>
      <c r="C29" s="22" t="s">
        <v>80</v>
      </c>
      <c r="D29" s="22"/>
      <c r="E29" s="22"/>
      <c r="F29" s="22"/>
      <c r="G29" s="22"/>
      <c r="H29" s="22"/>
      <c r="I29" s="23">
        <f>1921882.9</f>
        <v>1921882.9</v>
      </c>
      <c r="J29" s="23"/>
      <c r="K29" s="24">
        <f>2656882.9</f>
        <v>2656882.9</v>
      </c>
      <c r="L29" s="24"/>
      <c r="M29" s="25">
        <f>1194696.2</f>
        <v>1194696.2</v>
      </c>
      <c r="N29" s="26" t="s">
        <v>81</v>
      </c>
      <c r="O29" s="27" t="s">
        <v>82</v>
      </c>
    </row>
    <row r="30" spans="1:15" s="1" customFormat="1" ht="13.5" customHeight="1">
      <c r="A30" s="21" t="s">
        <v>83</v>
      </c>
      <c r="B30" s="21"/>
      <c r="C30" s="22" t="s">
        <v>84</v>
      </c>
      <c r="D30" s="22"/>
      <c r="E30" s="22"/>
      <c r="F30" s="22"/>
      <c r="G30" s="22"/>
      <c r="H30" s="22"/>
      <c r="I30" s="23">
        <f>33802345.99</f>
        <v>33802345.99</v>
      </c>
      <c r="J30" s="23"/>
      <c r="K30" s="24">
        <f>44517258.26</f>
        <v>44517258.26</v>
      </c>
      <c r="L30" s="24"/>
      <c r="M30" s="25">
        <f>8804548.25</f>
        <v>8804548.25</v>
      </c>
      <c r="N30" s="26" t="s">
        <v>85</v>
      </c>
      <c r="O30" s="27" t="s">
        <v>86</v>
      </c>
    </row>
    <row r="31" spans="1:15" s="1" customFormat="1" ht="13.5" customHeight="1">
      <c r="A31" s="21" t="s">
        <v>87</v>
      </c>
      <c r="B31" s="21"/>
      <c r="C31" s="22" t="s">
        <v>88</v>
      </c>
      <c r="D31" s="22"/>
      <c r="E31" s="22"/>
      <c r="F31" s="22"/>
      <c r="G31" s="22"/>
      <c r="H31" s="22"/>
      <c r="I31" s="23">
        <f>2247414.42</f>
        <v>2247414.42</v>
      </c>
      <c r="J31" s="23"/>
      <c r="K31" s="24">
        <f>4646526.21</f>
        <v>4646526.21</v>
      </c>
      <c r="L31" s="24"/>
      <c r="M31" s="25">
        <f>522677.86</f>
        <v>522677.86</v>
      </c>
      <c r="N31" s="26" t="s">
        <v>89</v>
      </c>
      <c r="O31" s="27" t="s">
        <v>90</v>
      </c>
    </row>
    <row r="32" spans="1:15" s="1" customFormat="1" ht="13.5" customHeight="1">
      <c r="A32" s="21" t="s">
        <v>91</v>
      </c>
      <c r="B32" s="21"/>
      <c r="C32" s="22" t="s">
        <v>92</v>
      </c>
      <c r="D32" s="22"/>
      <c r="E32" s="22"/>
      <c r="F32" s="22"/>
      <c r="G32" s="22"/>
      <c r="H32" s="22"/>
      <c r="I32" s="23">
        <f>4640000</f>
        <v>4640000</v>
      </c>
      <c r="J32" s="23"/>
      <c r="K32" s="24">
        <f>6900000</f>
        <v>6900000</v>
      </c>
      <c r="L32" s="24"/>
      <c r="M32" s="25">
        <f>4363064.54</f>
        <v>4363064.54</v>
      </c>
      <c r="N32" s="26" t="s">
        <v>93</v>
      </c>
      <c r="O32" s="27" t="s">
        <v>94</v>
      </c>
    </row>
    <row r="33" spans="1:15" s="1" customFormat="1" ht="13.5" customHeight="1">
      <c r="A33" s="21" t="s">
        <v>95</v>
      </c>
      <c r="B33" s="21"/>
      <c r="C33" s="22" t="s">
        <v>96</v>
      </c>
      <c r="D33" s="22"/>
      <c r="E33" s="22"/>
      <c r="F33" s="22"/>
      <c r="G33" s="22"/>
      <c r="H33" s="22"/>
      <c r="I33" s="23">
        <f>26914931.57</f>
        <v>26914931.57</v>
      </c>
      <c r="J33" s="23"/>
      <c r="K33" s="24">
        <f>32970732.05</f>
        <v>32970732.05</v>
      </c>
      <c r="L33" s="24"/>
      <c r="M33" s="25">
        <f>3918805.85</f>
        <v>3918805.85</v>
      </c>
      <c r="N33" s="26" t="s">
        <v>97</v>
      </c>
      <c r="O33" s="27" t="s">
        <v>98</v>
      </c>
    </row>
    <row r="34" spans="1:15" s="1" customFormat="1" ht="13.5" customHeight="1">
      <c r="A34" s="21" t="s">
        <v>99</v>
      </c>
      <c r="B34" s="21"/>
      <c r="C34" s="22" t="s">
        <v>100</v>
      </c>
      <c r="D34" s="22"/>
      <c r="E34" s="22"/>
      <c r="F34" s="22"/>
      <c r="G34" s="22"/>
      <c r="H34" s="22"/>
      <c r="I34" s="23">
        <f>105425.8</f>
        <v>105425.8</v>
      </c>
      <c r="J34" s="23"/>
      <c r="K34" s="24">
        <f>105425.8</f>
        <v>105425.8</v>
      </c>
      <c r="L34" s="24"/>
      <c r="M34" s="26" t="s">
        <v>0</v>
      </c>
      <c r="N34" s="26" t="s">
        <v>66</v>
      </c>
      <c r="O34" s="27" t="s">
        <v>66</v>
      </c>
    </row>
    <row r="35" spans="1:15" s="1" customFormat="1" ht="13.5" customHeight="1">
      <c r="A35" s="21" t="s">
        <v>101</v>
      </c>
      <c r="B35" s="21"/>
      <c r="C35" s="22" t="s">
        <v>102</v>
      </c>
      <c r="D35" s="22"/>
      <c r="E35" s="22"/>
      <c r="F35" s="22"/>
      <c r="G35" s="22"/>
      <c r="H35" s="22"/>
      <c r="I35" s="23">
        <f>105425.8</f>
        <v>105425.8</v>
      </c>
      <c r="J35" s="23"/>
      <c r="K35" s="24">
        <f>105425.8</f>
        <v>105425.8</v>
      </c>
      <c r="L35" s="24"/>
      <c r="M35" s="26" t="s">
        <v>0</v>
      </c>
      <c r="N35" s="26" t="s">
        <v>66</v>
      </c>
      <c r="O35" s="27" t="s">
        <v>66</v>
      </c>
    </row>
    <row r="36" spans="1:15" s="1" customFormat="1" ht="13.5" customHeight="1">
      <c r="A36" s="21" t="s">
        <v>103</v>
      </c>
      <c r="B36" s="21"/>
      <c r="C36" s="22" t="s">
        <v>104</v>
      </c>
      <c r="D36" s="22"/>
      <c r="E36" s="22"/>
      <c r="F36" s="22"/>
      <c r="G36" s="22"/>
      <c r="H36" s="22"/>
      <c r="I36" s="23">
        <f>203500</f>
        <v>203500</v>
      </c>
      <c r="J36" s="23"/>
      <c r="K36" s="24">
        <f>327500</f>
        <v>327500</v>
      </c>
      <c r="L36" s="24"/>
      <c r="M36" s="25">
        <f>182500</f>
        <v>182500</v>
      </c>
      <c r="N36" s="26" t="s">
        <v>105</v>
      </c>
      <c r="O36" s="27" t="s">
        <v>106</v>
      </c>
    </row>
    <row r="37" spans="1:15" s="1" customFormat="1" ht="13.5" customHeight="1">
      <c r="A37" s="21" t="s">
        <v>107</v>
      </c>
      <c r="B37" s="21"/>
      <c r="C37" s="22" t="s">
        <v>108</v>
      </c>
      <c r="D37" s="22"/>
      <c r="E37" s="22"/>
      <c r="F37" s="22"/>
      <c r="G37" s="22"/>
      <c r="H37" s="22"/>
      <c r="I37" s="23">
        <f>203500</f>
        <v>203500</v>
      </c>
      <c r="J37" s="23"/>
      <c r="K37" s="24">
        <f>327500</f>
        <v>327500</v>
      </c>
      <c r="L37" s="24"/>
      <c r="M37" s="25">
        <f>182500</f>
        <v>182500</v>
      </c>
      <c r="N37" s="26" t="s">
        <v>105</v>
      </c>
      <c r="O37" s="27" t="s">
        <v>106</v>
      </c>
    </row>
    <row r="38" spans="1:15" s="1" customFormat="1" ht="13.5" customHeight="1">
      <c r="A38" s="21" t="s">
        <v>109</v>
      </c>
      <c r="B38" s="21"/>
      <c r="C38" s="22" t="s">
        <v>110</v>
      </c>
      <c r="D38" s="22"/>
      <c r="E38" s="22"/>
      <c r="F38" s="22"/>
      <c r="G38" s="22"/>
      <c r="H38" s="22"/>
      <c r="I38" s="23">
        <f>18030445.7</f>
        <v>18030445.7</v>
      </c>
      <c r="J38" s="23"/>
      <c r="K38" s="24">
        <f>36032691.14</f>
        <v>36032691.14</v>
      </c>
      <c r="L38" s="24"/>
      <c r="M38" s="25">
        <f>15512457.1</f>
        <v>15512457.1</v>
      </c>
      <c r="N38" s="26" t="s">
        <v>111</v>
      </c>
      <c r="O38" s="27" t="s">
        <v>112</v>
      </c>
    </row>
    <row r="39" spans="1:15" s="1" customFormat="1" ht="13.5" customHeight="1">
      <c r="A39" s="21" t="s">
        <v>113</v>
      </c>
      <c r="B39" s="21"/>
      <c r="C39" s="22" t="s">
        <v>114</v>
      </c>
      <c r="D39" s="22"/>
      <c r="E39" s="22"/>
      <c r="F39" s="22"/>
      <c r="G39" s="22"/>
      <c r="H39" s="22"/>
      <c r="I39" s="23">
        <f>18030445.7</f>
        <v>18030445.7</v>
      </c>
      <c r="J39" s="23"/>
      <c r="K39" s="24">
        <f>36032691.14</f>
        <v>36032691.14</v>
      </c>
      <c r="L39" s="24"/>
      <c r="M39" s="25">
        <f>15512457.1</f>
        <v>15512457.1</v>
      </c>
      <c r="N39" s="26" t="s">
        <v>111</v>
      </c>
      <c r="O39" s="27" t="s">
        <v>112</v>
      </c>
    </row>
    <row r="40" spans="1:15" s="1" customFormat="1" ht="13.5" customHeight="1">
      <c r="A40" s="21" t="s">
        <v>115</v>
      </c>
      <c r="B40" s="21"/>
      <c r="C40" s="22" t="s">
        <v>116</v>
      </c>
      <c r="D40" s="22"/>
      <c r="E40" s="22"/>
      <c r="F40" s="22"/>
      <c r="G40" s="22"/>
      <c r="H40" s="22"/>
      <c r="I40" s="23">
        <f>164664</f>
        <v>164664</v>
      </c>
      <c r="J40" s="23"/>
      <c r="K40" s="24">
        <f>329328</f>
        <v>329328</v>
      </c>
      <c r="L40" s="24"/>
      <c r="M40" s="25">
        <f>137220</f>
        <v>137220</v>
      </c>
      <c r="N40" s="26" t="s">
        <v>117</v>
      </c>
      <c r="O40" s="27" t="s">
        <v>118</v>
      </c>
    </row>
    <row r="41" spans="1:15" s="1" customFormat="1" ht="13.5" customHeight="1">
      <c r="A41" s="21" t="s">
        <v>119</v>
      </c>
      <c r="B41" s="21"/>
      <c r="C41" s="22" t="s">
        <v>120</v>
      </c>
      <c r="D41" s="22"/>
      <c r="E41" s="22"/>
      <c r="F41" s="22"/>
      <c r="G41" s="22"/>
      <c r="H41" s="22"/>
      <c r="I41" s="23">
        <f>164664</f>
        <v>164664</v>
      </c>
      <c r="J41" s="23"/>
      <c r="K41" s="24">
        <f>329328</f>
        <v>329328</v>
      </c>
      <c r="L41" s="24"/>
      <c r="M41" s="25">
        <f>137220</f>
        <v>137220</v>
      </c>
      <c r="N41" s="26" t="s">
        <v>117</v>
      </c>
      <c r="O41" s="27" t="s">
        <v>118</v>
      </c>
    </row>
    <row r="42" spans="1:15" s="1" customFormat="1" ht="13.5" customHeight="1">
      <c r="A42" s="21" t="s">
        <v>121</v>
      </c>
      <c r="B42" s="21"/>
      <c r="C42" s="22" t="s">
        <v>122</v>
      </c>
      <c r="D42" s="22"/>
      <c r="E42" s="22"/>
      <c r="F42" s="22"/>
      <c r="G42" s="22"/>
      <c r="H42" s="22"/>
      <c r="I42" s="23">
        <f>1791500</f>
        <v>1791500</v>
      </c>
      <c r="J42" s="23"/>
      <c r="K42" s="24">
        <f>3583000</f>
        <v>3583000</v>
      </c>
      <c r="L42" s="24"/>
      <c r="M42" s="25">
        <f>1493000</f>
        <v>1493000</v>
      </c>
      <c r="N42" s="26" t="s">
        <v>123</v>
      </c>
      <c r="O42" s="27" t="s">
        <v>118</v>
      </c>
    </row>
    <row r="43" spans="1:15" s="1" customFormat="1" ht="13.5" customHeight="1" thickBot="1">
      <c r="A43" s="21" t="s">
        <v>124</v>
      </c>
      <c r="B43" s="21"/>
      <c r="C43" s="22" t="s">
        <v>125</v>
      </c>
      <c r="D43" s="22"/>
      <c r="E43" s="22"/>
      <c r="F43" s="22"/>
      <c r="G43" s="22"/>
      <c r="H43" s="22"/>
      <c r="I43" s="23">
        <f>1791500</f>
        <v>1791500</v>
      </c>
      <c r="J43" s="23"/>
      <c r="K43" s="24">
        <f>3583000</f>
        <v>3583000</v>
      </c>
      <c r="L43" s="24"/>
      <c r="M43" s="25">
        <f>1493000</f>
        <v>1493000</v>
      </c>
      <c r="N43" s="26" t="s">
        <v>123</v>
      </c>
      <c r="O43" s="27" t="s">
        <v>118</v>
      </c>
    </row>
    <row r="44" spans="1:15" s="1" customFormat="1" ht="15" customHeight="1" thickBot="1">
      <c r="A44" s="29" t="s">
        <v>126</v>
      </c>
      <c r="B44" s="29"/>
      <c r="C44" s="29"/>
      <c r="D44" s="29"/>
      <c r="E44" s="29"/>
      <c r="F44" s="29"/>
      <c r="G44" s="29"/>
      <c r="H44" s="29"/>
      <c r="I44" s="30">
        <f>83129724.49</f>
        <v>83129724.49</v>
      </c>
      <c r="J44" s="30"/>
      <c r="K44" s="31">
        <f>136323929.94</f>
        <v>136323929.94</v>
      </c>
      <c r="L44" s="31"/>
      <c r="M44" s="32">
        <f>44425349.53</f>
        <v>44425349.53</v>
      </c>
      <c r="N44" s="32">
        <f>53.44</f>
        <v>53.44</v>
      </c>
      <c r="O44" s="33">
        <f>32.59</f>
        <v>32.59</v>
      </c>
    </row>
    <row r="45" spans="1:15" s="1" customFormat="1" ht="15.75" customHeight="1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</sheetData>
  <sheetProtection/>
  <mergeCells count="148"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2019-07-26T10:52:56Z</dcterms:created>
  <dcterms:modified xsi:type="dcterms:W3CDTF">2019-07-26T10:52:56Z</dcterms:modified>
  <cp:category/>
  <cp:version/>
  <cp:contentType/>
  <cp:contentStatus/>
</cp:coreProperties>
</file>